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65" windowHeight="10380" activeTab="1"/>
  </bookViews>
  <sheets>
    <sheet name="Early stage researchers &lt; 4 yrs" sheetId="1" r:id="rId1"/>
    <sheet name="Exp researcher &lt; 10 yrs " sheetId="2" r:id="rId2"/>
  </sheets>
  <definedNames/>
  <calcPr fullCalcOnLoad="1"/>
</workbook>
</file>

<file path=xl/sharedStrings.xml><?xml version="1.0" encoding="utf-8"?>
<sst xmlns="http://schemas.openxmlformats.org/spreadsheetml/2006/main" count="82" uniqueCount="36">
  <si>
    <t>Bruttoersättning per månad</t>
  </si>
  <si>
    <t xml:space="preserve">EU bidrag per år (Euro)* </t>
  </si>
  <si>
    <t>EU bidrag per månad (Euro)*</t>
  </si>
  <si>
    <t>i EURO</t>
  </si>
  <si>
    <t>i SEK</t>
  </si>
  <si>
    <t>Anmärkning</t>
  </si>
  <si>
    <t>Kategori</t>
  </si>
  <si>
    <t xml:space="preserve">Utbetalas varje månad </t>
  </si>
  <si>
    <t xml:space="preserve">Living allowance </t>
  </si>
  <si>
    <t xml:space="preserve">Mobility allowance </t>
  </si>
  <si>
    <t xml:space="preserve">Prel nettolön/månad </t>
  </si>
  <si>
    <t>Prel nettolön/månad</t>
  </si>
  <si>
    <t>konteras konto: 4015</t>
  </si>
  <si>
    <t>konteras konto: 4343</t>
  </si>
  <si>
    <t>Living  EUR/year</t>
  </si>
  <si>
    <t>Budget i euro (exkl. Correction coefficient)</t>
  </si>
  <si>
    <t>Mobility EUR/month</t>
  </si>
  <si>
    <t>Family EUR/month</t>
  </si>
  <si>
    <t xml:space="preserve">LÖN &amp; ÖVRIGA ERSÄTTNINGAR för Marie Sklodowska Curie (MSC) H2020   </t>
  </si>
  <si>
    <t xml:space="preserve">Family allowance </t>
  </si>
  <si>
    <t>EU bidrag per år (Euro)</t>
  </si>
  <si>
    <t>EU bidrag per månad (Euro)</t>
  </si>
  <si>
    <t xml:space="preserve">* incl Correction Coefficient Sverige </t>
  </si>
  <si>
    <t>* incl Correction Coefficient Sverige</t>
  </si>
  <si>
    <t>Prel nettoersättning/månad</t>
  </si>
  <si>
    <t>Experienced researcher  (ER)  4 - 10 yrs experience</t>
  </si>
  <si>
    <t>Early stage researcher (ESR) &lt; 4 yrs experience</t>
  </si>
  <si>
    <t xml:space="preserve">                                             kurs: 1 euro = </t>
  </si>
  <si>
    <t>sek</t>
  </si>
  <si>
    <t xml:space="preserve">Genom att ändra euro-kursen, ändras löne- </t>
  </si>
  <si>
    <t>och ersättningsnivåerna.</t>
  </si>
  <si>
    <r>
      <t>Avgår:</t>
    </r>
    <r>
      <rPr>
        <sz val="10"/>
        <rFont val="Arial"/>
        <family val="2"/>
      </rPr>
      <t xml:space="preserve"> LBK inkl. sem.ers. (f n 48,9 %)</t>
    </r>
  </si>
  <si>
    <r>
      <t>Avgår:</t>
    </r>
    <r>
      <rPr>
        <sz val="10"/>
        <rFont val="Arial"/>
        <family val="2"/>
      </rPr>
      <t xml:space="preserve"> prelskatt ca 30%</t>
    </r>
  </si>
  <si>
    <r>
      <t>Avgår:</t>
    </r>
    <r>
      <rPr>
        <sz val="10"/>
        <rFont val="Arial"/>
        <family val="2"/>
      </rPr>
      <t xml:space="preserve"> Arbetsgivaravgifter (f n 31,42 %)</t>
    </r>
  </si>
  <si>
    <t>Bruttolön per månad</t>
  </si>
  <si>
    <t>Work programme 2014-2015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</si>
</sst>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u val="single"/>
      <sz val="11"/>
      <name val="Verdan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" fontId="5" fillId="33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10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" fontId="0" fillId="0" borderId="0" xfId="0" applyNumberForma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4" fontId="6" fillId="0" borderId="10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4" fontId="6" fillId="34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/>
      <protection/>
    </xf>
    <xf numFmtId="4" fontId="5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 horizontal="left"/>
      <protection/>
    </xf>
    <xf numFmtId="4" fontId="0" fillId="0" borderId="13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3" fontId="0" fillId="34" borderId="0" xfId="0" applyNumberFormat="1" applyFont="1" applyFill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left"/>
      <protection/>
    </xf>
    <xf numFmtId="3" fontId="12" fillId="34" borderId="0" xfId="0" applyNumberFormat="1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" fontId="6" fillId="0" borderId="13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4" fontId="3" fillId="0" borderId="13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3" fontId="3" fillId="34" borderId="0" xfId="0" applyNumberFormat="1" applyFont="1" applyFill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left"/>
      <protection/>
    </xf>
    <xf numFmtId="4" fontId="3" fillId="0" borderId="16" xfId="0" applyNumberFormat="1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left"/>
      <protection/>
    </xf>
    <xf numFmtId="3" fontId="3" fillId="34" borderId="15" xfId="0" applyNumberFormat="1" applyFont="1" applyFill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5" fillId="33" borderId="17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 horizontal="center"/>
      <protection/>
    </xf>
    <xf numFmtId="4" fontId="8" fillId="0" borderId="0" xfId="0" applyNumberFormat="1" applyFont="1" applyFill="1" applyAlignment="1" applyProtection="1">
      <alignment horizontal="center"/>
      <protection/>
    </xf>
    <xf numFmtId="3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5.421875" style="1" bestFit="1" customWidth="1"/>
    <col min="2" max="2" width="39.140625" style="10" customWidth="1"/>
    <col min="3" max="3" width="14.7109375" style="2" customWidth="1"/>
    <col min="4" max="4" width="5.00390625" style="2" customWidth="1"/>
    <col min="5" max="5" width="14.421875" style="12" customWidth="1"/>
    <col min="6" max="6" width="24.421875" style="2" customWidth="1"/>
    <col min="7" max="16384" width="11.421875" style="2" customWidth="1"/>
  </cols>
  <sheetData>
    <row r="1" spans="1:6" ht="12.75">
      <c r="A1" s="13"/>
      <c r="B1" s="14"/>
      <c r="C1" s="15"/>
      <c r="D1" s="15"/>
      <c r="E1" s="16"/>
      <c r="F1" s="15"/>
    </row>
    <row r="2" spans="1:8" ht="16.5">
      <c r="A2" s="13"/>
      <c r="B2" s="17" t="s">
        <v>18</v>
      </c>
      <c r="C2" s="18"/>
      <c r="D2" s="19"/>
      <c r="E2" s="20"/>
      <c r="F2" s="15"/>
      <c r="H2" s="3"/>
    </row>
    <row r="3" spans="1:8" ht="14.25">
      <c r="A3" s="21"/>
      <c r="B3" s="22" t="s">
        <v>26</v>
      </c>
      <c r="C3" s="23"/>
      <c r="D3" s="24"/>
      <c r="E3" s="25"/>
      <c r="F3" s="26"/>
      <c r="H3" s="4"/>
    </row>
    <row r="4" spans="1:8" ht="14.25">
      <c r="A4" s="21"/>
      <c r="B4" s="27"/>
      <c r="C4" s="23"/>
      <c r="D4" s="24"/>
      <c r="E4" s="25"/>
      <c r="F4" s="26"/>
      <c r="H4" s="5"/>
    </row>
    <row r="5" spans="1:8" ht="14.25">
      <c r="A5" s="21"/>
      <c r="B5" s="22" t="s">
        <v>35</v>
      </c>
      <c r="C5" s="23"/>
      <c r="D5" s="24"/>
      <c r="E5" s="25"/>
      <c r="F5" s="26"/>
      <c r="H5" s="5"/>
    </row>
    <row r="6" spans="1:8" ht="14.25">
      <c r="A6" s="21"/>
      <c r="B6" s="27"/>
      <c r="C6" s="23"/>
      <c r="D6" s="24"/>
      <c r="E6" s="25"/>
      <c r="F6" s="26"/>
      <c r="H6" s="5"/>
    </row>
    <row r="7" spans="1:8" ht="14.25">
      <c r="A7" s="21"/>
      <c r="B7" s="28" t="s">
        <v>22</v>
      </c>
      <c r="C7" s="23">
        <v>111.7</v>
      </c>
      <c r="D7" s="24"/>
      <c r="E7" s="25"/>
      <c r="F7" s="26"/>
      <c r="H7" s="5"/>
    </row>
    <row r="8" spans="1:8" ht="14.25">
      <c r="A8" s="21"/>
      <c r="B8" s="28" t="s">
        <v>27</v>
      </c>
      <c r="C8" s="6">
        <v>9</v>
      </c>
      <c r="D8" s="29" t="s">
        <v>28</v>
      </c>
      <c r="E8" s="30" t="s">
        <v>29</v>
      </c>
      <c r="F8" s="26"/>
      <c r="H8" s="5"/>
    </row>
    <row r="9" spans="1:8" ht="14.25">
      <c r="A9" s="21"/>
      <c r="B9" s="27"/>
      <c r="C9" s="23"/>
      <c r="D9" s="24"/>
      <c r="E9" s="31" t="s">
        <v>30</v>
      </c>
      <c r="F9" s="26"/>
      <c r="H9" s="5"/>
    </row>
    <row r="10" spans="1:8" ht="14.25">
      <c r="A10" s="21"/>
      <c r="B10" s="32" t="s">
        <v>7</v>
      </c>
      <c r="C10" s="23"/>
      <c r="D10" s="24"/>
      <c r="E10" s="25"/>
      <c r="F10" s="26"/>
      <c r="H10" s="5"/>
    </row>
    <row r="11" spans="1:8" ht="14.25">
      <c r="A11" s="21"/>
      <c r="B11" s="27"/>
      <c r="C11" s="23"/>
      <c r="D11" s="24"/>
      <c r="E11" s="25"/>
      <c r="F11" s="26"/>
      <c r="H11" s="5"/>
    </row>
    <row r="12" spans="1:8" ht="25.5" customHeight="1" thickBot="1">
      <c r="A12" s="92" t="s">
        <v>6</v>
      </c>
      <c r="B12" s="93"/>
      <c r="C12" s="33" t="s">
        <v>3</v>
      </c>
      <c r="D12" s="34"/>
      <c r="E12" s="35" t="s">
        <v>4</v>
      </c>
      <c r="F12" s="36" t="s">
        <v>5</v>
      </c>
      <c r="G12" s="7"/>
      <c r="H12" s="8"/>
    </row>
    <row r="13" spans="1:7" ht="15.75" thickTop="1">
      <c r="A13" s="37"/>
      <c r="B13" s="38" t="s">
        <v>8</v>
      </c>
      <c r="C13" s="39"/>
      <c r="D13" s="40"/>
      <c r="E13" s="41"/>
      <c r="F13" s="42"/>
      <c r="G13" s="7"/>
    </row>
    <row r="14" spans="1:7" ht="14.25">
      <c r="A14" s="43"/>
      <c r="B14" s="44" t="s">
        <v>1</v>
      </c>
      <c r="C14" s="45">
        <f>C45*(C7/100)</f>
        <v>41686.44</v>
      </c>
      <c r="D14" s="46"/>
      <c r="E14" s="47"/>
      <c r="F14" s="48"/>
      <c r="G14" s="7"/>
    </row>
    <row r="15" spans="1:7" ht="14.25">
      <c r="A15" s="43"/>
      <c r="B15" s="44" t="s">
        <v>2</v>
      </c>
      <c r="C15" s="45">
        <f>C14/12</f>
        <v>3473.8700000000003</v>
      </c>
      <c r="D15" s="46"/>
      <c r="E15" s="47"/>
      <c r="F15" s="48"/>
      <c r="G15" s="7"/>
    </row>
    <row r="16" spans="1:7" ht="14.25">
      <c r="A16" s="43"/>
      <c r="B16" s="49"/>
      <c r="C16" s="45"/>
      <c r="D16" s="46"/>
      <c r="E16" s="50"/>
      <c r="F16" s="48"/>
      <c r="G16" s="7"/>
    </row>
    <row r="17" spans="1:9" ht="14.25">
      <c r="A17" s="43"/>
      <c r="B17" s="51" t="s">
        <v>31</v>
      </c>
      <c r="C17" s="45">
        <f>-SUM(C15-(C15/1.489))</f>
        <v>-1140.8478374748156</v>
      </c>
      <c r="D17" s="46"/>
      <c r="E17" s="50"/>
      <c r="F17" s="52"/>
      <c r="G17" s="7"/>
      <c r="I17" s="9"/>
    </row>
    <row r="18" spans="1:8" ht="15">
      <c r="A18" s="43"/>
      <c r="B18" s="53" t="s">
        <v>34</v>
      </c>
      <c r="C18" s="54">
        <f>C15--C17</f>
        <v>2333.0221625251847</v>
      </c>
      <c r="D18" s="55"/>
      <c r="E18" s="56">
        <f>C18*C8</f>
        <v>20997.19946272666</v>
      </c>
      <c r="F18" s="48" t="s">
        <v>12</v>
      </c>
      <c r="G18" s="7"/>
      <c r="H18" s="9"/>
    </row>
    <row r="19" spans="1:7" ht="14.25">
      <c r="A19" s="43"/>
      <c r="B19" s="49" t="s">
        <v>32</v>
      </c>
      <c r="C19" s="45">
        <f>-SUM(C18*0.3)</f>
        <v>-699.9066487575554</v>
      </c>
      <c r="D19" s="46"/>
      <c r="E19" s="50"/>
      <c r="F19" s="57"/>
      <c r="G19" s="7"/>
    </row>
    <row r="20" spans="1:7" ht="14.25">
      <c r="A20" s="43"/>
      <c r="B20" s="58" t="s">
        <v>11</v>
      </c>
      <c r="C20" s="59">
        <f>C18--C19</f>
        <v>1633.1155137676292</v>
      </c>
      <c r="D20" s="60"/>
      <c r="E20" s="61">
        <f>C20*C8</f>
        <v>14698.039623908662</v>
      </c>
      <c r="F20" s="62"/>
      <c r="G20" s="7"/>
    </row>
    <row r="21" spans="1:8" ht="14.25">
      <c r="A21" s="43"/>
      <c r="B21" s="58"/>
      <c r="C21" s="59"/>
      <c r="D21" s="60"/>
      <c r="E21" s="50"/>
      <c r="F21" s="62"/>
      <c r="G21" s="7"/>
      <c r="H21" s="9"/>
    </row>
    <row r="22" spans="1:7" ht="14.25">
      <c r="A22" s="43"/>
      <c r="B22" s="46"/>
      <c r="C22" s="63"/>
      <c r="D22" s="64"/>
      <c r="E22" s="50"/>
      <c r="F22" s="48"/>
      <c r="G22" s="7"/>
    </row>
    <row r="23" spans="1:7" ht="15">
      <c r="A23" s="37"/>
      <c r="B23" s="38" t="s">
        <v>9</v>
      </c>
      <c r="C23" s="65"/>
      <c r="D23" s="66"/>
      <c r="E23" s="56"/>
      <c r="F23" s="42"/>
      <c r="G23" s="7"/>
    </row>
    <row r="24" spans="1:7" ht="14.25">
      <c r="A24" s="67"/>
      <c r="B24" s="44" t="s">
        <v>20</v>
      </c>
      <c r="C24" s="45">
        <f>C46*12</f>
        <v>7200</v>
      </c>
      <c r="D24" s="64"/>
      <c r="E24" s="50"/>
      <c r="F24" s="42"/>
      <c r="G24" s="7"/>
    </row>
    <row r="25" spans="1:7" ht="14.25">
      <c r="A25" s="43"/>
      <c r="B25" s="44" t="s">
        <v>21</v>
      </c>
      <c r="C25" s="45">
        <f>C24/12</f>
        <v>600</v>
      </c>
      <c r="D25" s="46"/>
      <c r="E25" s="50"/>
      <c r="F25" s="48"/>
      <c r="G25" s="7"/>
    </row>
    <row r="26" spans="1:7" ht="14.25">
      <c r="A26" s="43"/>
      <c r="B26" s="49"/>
      <c r="C26" s="45"/>
      <c r="D26" s="46"/>
      <c r="E26" s="50"/>
      <c r="F26" s="48"/>
      <c r="G26" s="7"/>
    </row>
    <row r="27" spans="1:9" ht="14.25">
      <c r="A27" s="43"/>
      <c r="B27" s="51" t="s">
        <v>33</v>
      </c>
      <c r="C27" s="45">
        <f>-SUM(C25-(C25/1.3142))</f>
        <v>-143.44848577081115</v>
      </c>
      <c r="D27" s="46"/>
      <c r="E27" s="50"/>
      <c r="F27" s="52"/>
      <c r="G27" s="7"/>
      <c r="I27" s="9"/>
    </row>
    <row r="28" spans="1:8" ht="15">
      <c r="A28" s="43"/>
      <c r="B28" s="68" t="s">
        <v>0</v>
      </c>
      <c r="C28" s="54">
        <f>C25--C27</f>
        <v>456.55151422918885</v>
      </c>
      <c r="D28" s="55"/>
      <c r="E28" s="56">
        <f>C28*C8</f>
        <v>4108.9636280627</v>
      </c>
      <c r="F28" s="48" t="s">
        <v>13</v>
      </c>
      <c r="G28" s="7"/>
      <c r="H28" s="9"/>
    </row>
    <row r="29" spans="1:7" ht="14.25">
      <c r="A29" s="43"/>
      <c r="B29" s="51" t="s">
        <v>32</v>
      </c>
      <c r="C29" s="45">
        <f>-SUM(C28*0.3)</f>
        <v>-136.96545426875664</v>
      </c>
      <c r="D29" s="46"/>
      <c r="E29" s="50"/>
      <c r="F29" s="48"/>
      <c r="G29" s="7"/>
    </row>
    <row r="30" spans="1:7" ht="14.25">
      <c r="A30" s="43"/>
      <c r="B30" s="69" t="s">
        <v>24</v>
      </c>
      <c r="C30" s="59">
        <f>C28--C29</f>
        <v>319.5860599604322</v>
      </c>
      <c r="D30" s="60"/>
      <c r="E30" s="61">
        <f>C30*C8</f>
        <v>2876.2745396438895</v>
      </c>
      <c r="F30" s="62"/>
      <c r="G30" s="7"/>
    </row>
    <row r="31" spans="1:8" ht="14.25">
      <c r="A31" s="43"/>
      <c r="B31" s="70"/>
      <c r="C31" s="63"/>
      <c r="D31" s="64"/>
      <c r="E31" s="50"/>
      <c r="F31" s="48"/>
      <c r="G31" s="7"/>
      <c r="H31" s="9"/>
    </row>
    <row r="32" spans="1:7" ht="14.25">
      <c r="A32" s="43"/>
      <c r="B32" s="70"/>
      <c r="C32" s="63"/>
      <c r="D32" s="64"/>
      <c r="E32" s="50"/>
      <c r="F32" s="48"/>
      <c r="G32" s="7"/>
    </row>
    <row r="33" spans="1:7" ht="15">
      <c r="A33" s="67"/>
      <c r="B33" s="71" t="s">
        <v>19</v>
      </c>
      <c r="C33" s="48"/>
      <c r="D33" s="72"/>
      <c r="E33" s="56"/>
      <c r="F33" s="42"/>
      <c r="G33" s="7"/>
    </row>
    <row r="34" spans="1:7" ht="14.25">
      <c r="A34" s="67"/>
      <c r="B34" s="73" t="s">
        <v>20</v>
      </c>
      <c r="C34" s="45">
        <f>C47*12</f>
        <v>6000</v>
      </c>
      <c r="D34" s="46"/>
      <c r="E34" s="50"/>
      <c r="F34" s="42"/>
      <c r="G34" s="7"/>
    </row>
    <row r="35" spans="1:7" ht="14.25">
      <c r="A35" s="43"/>
      <c r="B35" s="73" t="s">
        <v>21</v>
      </c>
      <c r="C35" s="45">
        <f>C34/12</f>
        <v>500</v>
      </c>
      <c r="D35" s="46"/>
      <c r="E35" s="50"/>
      <c r="F35" s="48"/>
      <c r="G35" s="7"/>
    </row>
    <row r="36" spans="1:7" ht="14.25">
      <c r="A36" s="43"/>
      <c r="B36" s="73"/>
      <c r="C36" s="45"/>
      <c r="D36" s="46"/>
      <c r="E36" s="50"/>
      <c r="F36" s="48"/>
      <c r="G36" s="7"/>
    </row>
    <row r="37" spans="1:9" ht="14.25">
      <c r="A37" s="43"/>
      <c r="B37" s="51" t="s">
        <v>33</v>
      </c>
      <c r="C37" s="45">
        <f>-SUM(C35-(C35/1.3142))</f>
        <v>-119.54040480900932</v>
      </c>
      <c r="D37" s="46"/>
      <c r="E37" s="50"/>
      <c r="F37" s="52"/>
      <c r="G37" s="7"/>
      <c r="I37" s="9"/>
    </row>
    <row r="38" spans="1:8" ht="15">
      <c r="A38" s="43"/>
      <c r="B38" s="53" t="s">
        <v>0</v>
      </c>
      <c r="C38" s="54">
        <f>C35--C37</f>
        <v>380.4595951909907</v>
      </c>
      <c r="D38" s="55"/>
      <c r="E38" s="56">
        <f>C38*C8</f>
        <v>3424.136356718916</v>
      </c>
      <c r="F38" s="48" t="s">
        <v>13</v>
      </c>
      <c r="G38" s="7"/>
      <c r="H38" s="9"/>
    </row>
    <row r="39" spans="1:7" ht="14.25">
      <c r="A39" s="43"/>
      <c r="B39" s="49" t="s">
        <v>32</v>
      </c>
      <c r="C39" s="45">
        <f>-SUM(C38*0.3)</f>
        <v>-114.1378785572972</v>
      </c>
      <c r="D39" s="46"/>
      <c r="E39" s="50"/>
      <c r="F39" s="48"/>
      <c r="G39" s="7"/>
    </row>
    <row r="40" spans="1:7" ht="14.25">
      <c r="A40" s="74"/>
      <c r="B40" s="75" t="s">
        <v>24</v>
      </c>
      <c r="C40" s="76">
        <f>C38--C39</f>
        <v>266.3217166336935</v>
      </c>
      <c r="D40" s="77"/>
      <c r="E40" s="78">
        <f>C40*C8</f>
        <v>2396.8954497032414</v>
      </c>
      <c r="F40" s="79"/>
      <c r="G40" s="7"/>
    </row>
    <row r="41" spans="1:8" ht="14.25">
      <c r="A41" s="21"/>
      <c r="B41" s="29"/>
      <c r="C41" s="66"/>
      <c r="D41" s="66"/>
      <c r="E41" s="80"/>
      <c r="F41" s="66"/>
      <c r="G41" s="7"/>
      <c r="H41" s="9"/>
    </row>
    <row r="42" spans="1:7" ht="14.25">
      <c r="A42" s="21"/>
      <c r="B42" s="29"/>
      <c r="C42" s="66"/>
      <c r="D42" s="66"/>
      <c r="E42" s="80"/>
      <c r="F42" s="66"/>
      <c r="G42" s="7"/>
    </row>
    <row r="43" spans="1:6" ht="14.25">
      <c r="A43" s="21"/>
      <c r="B43" s="81" t="s">
        <v>15</v>
      </c>
      <c r="C43" s="15"/>
      <c r="D43" s="26"/>
      <c r="E43" s="82"/>
      <c r="F43" s="26"/>
    </row>
    <row r="44" spans="1:6" ht="12.75" customHeight="1">
      <c r="A44" s="21"/>
      <c r="B44" s="14"/>
      <c r="C44" s="15"/>
      <c r="D44" s="26"/>
      <c r="E44" s="82"/>
      <c r="F44" s="26"/>
    </row>
    <row r="45" spans="1:6" ht="12.75">
      <c r="A45" s="13"/>
      <c r="B45" s="14" t="s">
        <v>14</v>
      </c>
      <c r="C45" s="83">
        <v>37320</v>
      </c>
      <c r="D45" s="15"/>
      <c r="E45" s="16"/>
      <c r="F45" s="15"/>
    </row>
    <row r="46" spans="1:6" ht="12.75">
      <c r="A46" s="13"/>
      <c r="B46" s="14" t="s">
        <v>16</v>
      </c>
      <c r="C46" s="15">
        <v>600</v>
      </c>
      <c r="D46" s="15"/>
      <c r="E46" s="16"/>
      <c r="F46" s="15"/>
    </row>
    <row r="47" spans="1:6" ht="12.75">
      <c r="A47" s="13"/>
      <c r="B47" s="14" t="s">
        <v>17</v>
      </c>
      <c r="C47" s="15">
        <v>500</v>
      </c>
      <c r="D47" s="15"/>
      <c r="E47" s="16"/>
      <c r="F47" s="15"/>
    </row>
  </sheetData>
  <sheetProtection password="B142" sheet="1"/>
  <mergeCells count="1">
    <mergeCell ref="A12:B12"/>
  </mergeCells>
  <printOptions/>
  <pageMargins left="0.75" right="0.75" top="1" bottom="1" header="0.5" footer="0.5"/>
  <pageSetup fitToHeight="1" fitToWidth="1" horizontalDpi="600" verticalDpi="600" orientation="portrait" paperSize="9" scale="83" r:id="rId1"/>
  <headerFooter alignWithMargins="0">
    <oddHeader>&amp;L&amp;"Verdana,Normal"&amp;11Uppsala universitet
Ekonomiavdelningen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5.421875" style="1" bestFit="1" customWidth="1"/>
    <col min="2" max="2" width="39.140625" style="10" customWidth="1"/>
    <col min="3" max="3" width="14.7109375" style="2" customWidth="1"/>
    <col min="4" max="4" width="5.00390625" style="2" customWidth="1"/>
    <col min="5" max="5" width="14.421875" style="2" customWidth="1"/>
    <col min="6" max="6" width="24.421875" style="2" customWidth="1"/>
    <col min="7" max="7" width="11.421875" style="11" customWidth="1"/>
    <col min="8" max="16384" width="11.421875" style="2" customWidth="1"/>
  </cols>
  <sheetData>
    <row r="1" spans="1:6" ht="12.75">
      <c r="A1" s="13"/>
      <c r="B1" s="14"/>
      <c r="C1" s="15"/>
      <c r="D1" s="15"/>
      <c r="E1" s="15"/>
      <c r="F1" s="15"/>
    </row>
    <row r="2" spans="1:8" ht="16.5">
      <c r="A2" s="13"/>
      <c r="B2" s="17" t="s">
        <v>18</v>
      </c>
      <c r="C2" s="18"/>
      <c r="D2" s="19"/>
      <c r="E2" s="86"/>
      <c r="F2" s="15"/>
      <c r="H2" s="3"/>
    </row>
    <row r="3" spans="1:8" ht="14.25">
      <c r="A3" s="21"/>
      <c r="B3" s="22" t="s">
        <v>25</v>
      </c>
      <c r="C3" s="23"/>
      <c r="D3" s="24"/>
      <c r="E3" s="23"/>
      <c r="F3" s="26"/>
      <c r="H3" s="4"/>
    </row>
    <row r="4" spans="1:8" ht="14.25">
      <c r="A4" s="21"/>
      <c r="B4" s="22"/>
      <c r="C4" s="23"/>
      <c r="D4" s="24"/>
      <c r="E4" s="23"/>
      <c r="F4" s="26"/>
      <c r="H4" s="4"/>
    </row>
    <row r="5" spans="1:8" ht="14.25">
      <c r="A5" s="21"/>
      <c r="B5" s="22" t="s">
        <v>35</v>
      </c>
      <c r="C5" s="23"/>
      <c r="D5" s="24"/>
      <c r="E5" s="23"/>
      <c r="F5" s="26"/>
      <c r="H5" s="4"/>
    </row>
    <row r="6" spans="1:8" ht="14.25">
      <c r="A6" s="21"/>
      <c r="B6" s="22"/>
      <c r="C6" s="23"/>
      <c r="D6" s="24"/>
      <c r="E6" s="23"/>
      <c r="F6" s="26"/>
      <c r="H6" s="4"/>
    </row>
    <row r="7" spans="1:8" ht="14.25">
      <c r="A7" s="21"/>
      <c r="B7" s="28" t="s">
        <v>23</v>
      </c>
      <c r="C7" s="23">
        <v>111.7</v>
      </c>
      <c r="D7" s="24"/>
      <c r="E7" s="23"/>
      <c r="F7" s="26"/>
      <c r="H7" s="5"/>
    </row>
    <row r="8" spans="1:8" ht="14.25">
      <c r="A8" s="21"/>
      <c r="B8" s="28" t="s">
        <v>27</v>
      </c>
      <c r="C8" s="84">
        <v>9</v>
      </c>
      <c r="D8" s="29" t="s">
        <v>28</v>
      </c>
      <c r="E8" s="30" t="s">
        <v>29</v>
      </c>
      <c r="F8" s="26"/>
      <c r="H8" s="5"/>
    </row>
    <row r="9" spans="1:8" ht="14.25">
      <c r="A9" s="21"/>
      <c r="B9" s="28"/>
      <c r="C9" s="23"/>
      <c r="D9" s="24"/>
      <c r="E9" s="31" t="s">
        <v>30</v>
      </c>
      <c r="F9" s="26"/>
      <c r="H9" s="5"/>
    </row>
    <row r="10" spans="1:8" ht="14.25">
      <c r="A10" s="21"/>
      <c r="B10" s="32" t="s">
        <v>7</v>
      </c>
      <c r="C10" s="23"/>
      <c r="D10" s="24"/>
      <c r="E10" s="23"/>
      <c r="F10" s="26"/>
      <c r="H10" s="5"/>
    </row>
    <row r="11" spans="1:8" ht="14.25">
      <c r="A11" s="21"/>
      <c r="B11" s="27"/>
      <c r="C11" s="23"/>
      <c r="D11" s="24"/>
      <c r="E11" s="87"/>
      <c r="F11" s="26"/>
      <c r="H11" s="5"/>
    </row>
    <row r="12" spans="1:8" ht="25.5" customHeight="1" thickBot="1">
      <c r="A12" s="92" t="s">
        <v>6</v>
      </c>
      <c r="B12" s="93"/>
      <c r="C12" s="33" t="s">
        <v>3</v>
      </c>
      <c r="D12" s="34"/>
      <c r="E12" s="35" t="s">
        <v>4</v>
      </c>
      <c r="F12" s="36" t="s">
        <v>5</v>
      </c>
      <c r="G12" s="85"/>
      <c r="H12" s="8"/>
    </row>
    <row r="13" spans="1:7" ht="15.75" thickTop="1">
      <c r="A13" s="37"/>
      <c r="B13" s="38" t="s">
        <v>8</v>
      </c>
      <c r="C13" s="39"/>
      <c r="D13" s="40"/>
      <c r="E13" s="88"/>
      <c r="F13" s="48"/>
      <c r="G13" s="85"/>
    </row>
    <row r="14" spans="1:7" ht="14.25">
      <c r="A14" s="43"/>
      <c r="B14" s="44" t="s">
        <v>1</v>
      </c>
      <c r="C14" s="45">
        <f>C45*(C7/100)</f>
        <v>62328.6</v>
      </c>
      <c r="D14" s="55"/>
      <c r="E14" s="88"/>
      <c r="F14" s="48"/>
      <c r="G14" s="85"/>
    </row>
    <row r="15" spans="1:7" ht="14.25">
      <c r="A15" s="43"/>
      <c r="B15" s="44" t="s">
        <v>2</v>
      </c>
      <c r="C15" s="45">
        <f>C14/12</f>
        <v>5194.05</v>
      </c>
      <c r="D15" s="55"/>
      <c r="E15" s="56"/>
      <c r="F15" s="48"/>
      <c r="G15" s="85"/>
    </row>
    <row r="16" spans="1:7" ht="14.25">
      <c r="A16" s="43"/>
      <c r="B16" s="49"/>
      <c r="C16" s="45"/>
      <c r="D16" s="55"/>
      <c r="E16" s="56"/>
      <c r="F16" s="48"/>
      <c r="G16" s="85"/>
    </row>
    <row r="17" spans="1:7" ht="14.25">
      <c r="A17" s="43"/>
      <c r="B17" s="51" t="s">
        <v>31</v>
      </c>
      <c r="C17" s="45">
        <f>-SUM(C15-(C15/1.489))</f>
        <v>-1705.7692746809944</v>
      </c>
      <c r="D17" s="55"/>
      <c r="E17" s="89"/>
      <c r="F17" s="52"/>
      <c r="G17" s="85"/>
    </row>
    <row r="18" spans="1:7" ht="15">
      <c r="A18" s="43"/>
      <c r="B18" s="53" t="s">
        <v>34</v>
      </c>
      <c r="C18" s="54">
        <f>C15--C17</f>
        <v>3488.280725319006</v>
      </c>
      <c r="D18" s="55"/>
      <c r="E18" s="56">
        <f>C18*C8</f>
        <v>31394.52652787105</v>
      </c>
      <c r="F18" s="48" t="s">
        <v>12</v>
      </c>
      <c r="G18" s="85"/>
    </row>
    <row r="19" spans="1:7" ht="14.25">
      <c r="A19" s="43"/>
      <c r="B19" s="49" t="s">
        <v>32</v>
      </c>
      <c r="C19" s="45">
        <f>-SUM(C18*0.3)</f>
        <v>-1046.4842175957017</v>
      </c>
      <c r="D19" s="90"/>
      <c r="E19" s="50"/>
      <c r="F19" s="48"/>
      <c r="G19" s="85"/>
    </row>
    <row r="20" spans="1:7" ht="14.25">
      <c r="A20" s="43"/>
      <c r="B20" s="58" t="s">
        <v>10</v>
      </c>
      <c r="C20" s="59">
        <f>C18--C19</f>
        <v>2441.796507723304</v>
      </c>
      <c r="D20" s="60"/>
      <c r="E20" s="61">
        <f>C20*C8</f>
        <v>21976.168569509733</v>
      </c>
      <c r="F20" s="62"/>
      <c r="G20" s="85"/>
    </row>
    <row r="21" spans="1:7" ht="14.25">
      <c r="A21" s="43"/>
      <c r="B21" s="58"/>
      <c r="C21" s="59"/>
      <c r="D21" s="60"/>
      <c r="E21" s="50"/>
      <c r="F21" s="62"/>
      <c r="G21" s="85"/>
    </row>
    <row r="22" spans="1:7" ht="14.25">
      <c r="A22" s="43"/>
      <c r="B22" s="46"/>
      <c r="C22" s="63"/>
      <c r="D22" s="64"/>
      <c r="E22" s="50"/>
      <c r="F22" s="48"/>
      <c r="G22" s="85"/>
    </row>
    <row r="23" spans="1:7" ht="15">
      <c r="A23" s="37"/>
      <c r="B23" s="38" t="s">
        <v>9</v>
      </c>
      <c r="C23" s="65"/>
      <c r="D23" s="66"/>
      <c r="E23" s="56"/>
      <c r="F23" s="42"/>
      <c r="G23" s="85"/>
    </row>
    <row r="24" spans="1:7" ht="14.25">
      <c r="A24" s="67"/>
      <c r="B24" s="44" t="s">
        <v>20</v>
      </c>
      <c r="C24" s="45">
        <f>C46*12</f>
        <v>7200</v>
      </c>
      <c r="D24" s="64"/>
      <c r="E24" s="50"/>
      <c r="F24" s="62"/>
      <c r="G24" s="85"/>
    </row>
    <row r="25" spans="1:7" ht="14.25">
      <c r="A25" s="43"/>
      <c r="B25" s="44" t="s">
        <v>21</v>
      </c>
      <c r="C25" s="45">
        <f>C24/12</f>
        <v>600</v>
      </c>
      <c r="D25" s="46"/>
      <c r="E25" s="50"/>
      <c r="F25" s="48"/>
      <c r="G25" s="85"/>
    </row>
    <row r="26" spans="1:7" ht="14.25">
      <c r="A26" s="43"/>
      <c r="B26" s="49"/>
      <c r="C26" s="45"/>
      <c r="D26" s="46"/>
      <c r="E26" s="50"/>
      <c r="F26" s="48"/>
      <c r="G26" s="85"/>
    </row>
    <row r="27" spans="1:7" ht="14.25">
      <c r="A27" s="43"/>
      <c r="B27" s="51" t="s">
        <v>33</v>
      </c>
      <c r="C27" s="45">
        <f>-SUM(C25-(C25/1.3142))</f>
        <v>-143.44848577081115</v>
      </c>
      <c r="D27" s="46"/>
      <c r="E27" s="50"/>
      <c r="F27" s="52"/>
      <c r="G27" s="85"/>
    </row>
    <row r="28" spans="1:7" ht="15">
      <c r="A28" s="43"/>
      <c r="B28" s="53" t="s">
        <v>0</v>
      </c>
      <c r="C28" s="54">
        <f>C25--C27</f>
        <v>456.55151422918885</v>
      </c>
      <c r="D28" s="55"/>
      <c r="E28" s="56">
        <f>C28*C8</f>
        <v>4108.9636280627</v>
      </c>
      <c r="F28" s="48" t="s">
        <v>13</v>
      </c>
      <c r="G28" s="85"/>
    </row>
    <row r="29" spans="1:7" ht="14.25">
      <c r="A29" s="43"/>
      <c r="B29" s="49" t="s">
        <v>32</v>
      </c>
      <c r="C29" s="45">
        <f>-SUM(C28*0.3)</f>
        <v>-136.96545426875664</v>
      </c>
      <c r="D29" s="46"/>
      <c r="E29" s="50"/>
      <c r="F29" s="48"/>
      <c r="G29" s="85"/>
    </row>
    <row r="30" spans="1:7" ht="14.25">
      <c r="A30" s="43"/>
      <c r="B30" s="58" t="s">
        <v>24</v>
      </c>
      <c r="C30" s="59">
        <f>C28--C29</f>
        <v>319.5860599604322</v>
      </c>
      <c r="D30" s="60"/>
      <c r="E30" s="61">
        <f>C30*C8</f>
        <v>2876.2745396438895</v>
      </c>
      <c r="F30" s="62"/>
      <c r="G30" s="85"/>
    </row>
    <row r="31" spans="1:7" ht="14.25">
      <c r="A31" s="43"/>
      <c r="B31" s="46"/>
      <c r="C31" s="63"/>
      <c r="D31" s="64"/>
      <c r="E31" s="50"/>
      <c r="F31" s="48"/>
      <c r="G31" s="85"/>
    </row>
    <row r="32" spans="1:7" ht="14.25">
      <c r="A32" s="43"/>
      <c r="B32" s="46"/>
      <c r="C32" s="63"/>
      <c r="D32" s="64"/>
      <c r="E32" s="50"/>
      <c r="F32" s="48"/>
      <c r="G32" s="85"/>
    </row>
    <row r="33" spans="1:7" ht="15">
      <c r="A33" s="67"/>
      <c r="B33" s="38" t="s">
        <v>19</v>
      </c>
      <c r="C33" s="48"/>
      <c r="D33" s="72"/>
      <c r="E33" s="56"/>
      <c r="F33" s="42"/>
      <c r="G33" s="85"/>
    </row>
    <row r="34" spans="1:7" ht="14.25">
      <c r="A34" s="67"/>
      <c r="B34" s="44" t="s">
        <v>20</v>
      </c>
      <c r="C34" s="45">
        <f>C47*12</f>
        <v>6000</v>
      </c>
      <c r="D34" s="46"/>
      <c r="E34" s="50"/>
      <c r="F34" s="62"/>
      <c r="G34" s="85"/>
    </row>
    <row r="35" spans="1:7" ht="14.25">
      <c r="A35" s="43"/>
      <c r="B35" s="44" t="s">
        <v>21</v>
      </c>
      <c r="C35" s="45">
        <f>C34/12</f>
        <v>500</v>
      </c>
      <c r="D35" s="46"/>
      <c r="E35" s="50"/>
      <c r="F35" s="48"/>
      <c r="G35" s="85"/>
    </row>
    <row r="36" spans="1:7" ht="14.25">
      <c r="A36" s="43"/>
      <c r="B36" s="44"/>
      <c r="C36" s="45"/>
      <c r="D36" s="46"/>
      <c r="E36" s="50"/>
      <c r="F36" s="48"/>
      <c r="G36" s="85"/>
    </row>
    <row r="37" spans="1:7" ht="14.25">
      <c r="A37" s="43"/>
      <c r="B37" s="51" t="s">
        <v>33</v>
      </c>
      <c r="C37" s="45">
        <f>-SUM(C35-(C35/1.3142))</f>
        <v>-119.54040480900932</v>
      </c>
      <c r="D37" s="46"/>
      <c r="E37" s="50"/>
      <c r="F37" s="52"/>
      <c r="G37" s="85"/>
    </row>
    <row r="38" spans="1:7" ht="15">
      <c r="A38" s="43"/>
      <c r="B38" s="53" t="s">
        <v>0</v>
      </c>
      <c r="C38" s="54">
        <f>C35--C37</f>
        <v>380.4595951909907</v>
      </c>
      <c r="D38" s="55"/>
      <c r="E38" s="56">
        <f>C38*C8</f>
        <v>3424.136356718916</v>
      </c>
      <c r="F38" s="48" t="s">
        <v>13</v>
      </c>
      <c r="G38" s="85"/>
    </row>
    <row r="39" spans="1:7" ht="14.25">
      <c r="A39" s="43"/>
      <c r="B39" s="49" t="s">
        <v>32</v>
      </c>
      <c r="C39" s="45">
        <f>-SUM(C38*0.3)</f>
        <v>-114.1378785572972</v>
      </c>
      <c r="D39" s="46"/>
      <c r="E39" s="50"/>
      <c r="F39" s="48"/>
      <c r="G39" s="85"/>
    </row>
    <row r="40" spans="1:7" ht="14.25">
      <c r="A40" s="74"/>
      <c r="B40" s="75" t="s">
        <v>24</v>
      </c>
      <c r="C40" s="76">
        <f>C38--C39</f>
        <v>266.3217166336935</v>
      </c>
      <c r="D40" s="77"/>
      <c r="E40" s="78">
        <f>C40*C8</f>
        <v>2396.8954497032414</v>
      </c>
      <c r="F40" s="79"/>
      <c r="G40" s="85"/>
    </row>
    <row r="41" spans="1:7" ht="14.25">
      <c r="A41" s="21"/>
      <c r="B41" s="29"/>
      <c r="C41" s="66"/>
      <c r="D41" s="66"/>
      <c r="E41" s="91"/>
      <c r="F41" s="66"/>
      <c r="G41" s="85"/>
    </row>
    <row r="42" spans="1:7" ht="14.25">
      <c r="A42" s="21"/>
      <c r="B42" s="29"/>
      <c r="C42" s="66"/>
      <c r="D42" s="66"/>
      <c r="E42" s="91"/>
      <c r="F42" s="66"/>
      <c r="G42" s="85"/>
    </row>
    <row r="43" spans="1:6" ht="12.75">
      <c r="A43" s="13"/>
      <c r="B43" s="81" t="s">
        <v>15</v>
      </c>
      <c r="C43" s="15"/>
      <c r="D43" s="15"/>
      <c r="E43" s="15"/>
      <c r="F43" s="15"/>
    </row>
    <row r="44" spans="1:6" ht="12.75">
      <c r="A44" s="13"/>
      <c r="B44" s="14"/>
      <c r="C44" s="15"/>
      <c r="D44" s="15"/>
      <c r="E44" s="15"/>
      <c r="F44" s="15"/>
    </row>
    <row r="45" spans="1:6" ht="12.75">
      <c r="A45" s="13"/>
      <c r="B45" s="14" t="s">
        <v>14</v>
      </c>
      <c r="C45" s="83">
        <v>55800</v>
      </c>
      <c r="D45" s="15"/>
      <c r="E45" s="15"/>
      <c r="F45" s="15"/>
    </row>
    <row r="46" spans="1:6" ht="12.75">
      <c r="A46" s="13"/>
      <c r="B46" s="14" t="s">
        <v>16</v>
      </c>
      <c r="C46" s="15">
        <v>600</v>
      </c>
      <c r="D46" s="15"/>
      <c r="E46" s="15"/>
      <c r="F46" s="15"/>
    </row>
    <row r="47" spans="1:6" ht="12.75">
      <c r="A47" s="13"/>
      <c r="B47" s="14" t="s">
        <v>17</v>
      </c>
      <c r="C47" s="15">
        <v>500</v>
      </c>
      <c r="D47" s="15"/>
      <c r="E47" s="15"/>
      <c r="F47" s="15"/>
    </row>
  </sheetData>
  <sheetProtection password="B142" sheet="1"/>
  <mergeCells count="1">
    <mergeCell ref="A12:B12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&amp;LUppsala universitet
Ekonomiavdelningen&amp;R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Uvhagen.Margareta</dc:creator>
  <cp:keywords/>
  <dc:description/>
  <cp:lastModifiedBy>Eva Thulin</cp:lastModifiedBy>
  <cp:lastPrinted>2016-02-05T09:37:15Z</cp:lastPrinted>
  <dcterms:created xsi:type="dcterms:W3CDTF">2005-08-25T13:37:43Z</dcterms:created>
  <dcterms:modified xsi:type="dcterms:W3CDTF">2016-02-05T09:50:20Z</dcterms:modified>
  <cp:category/>
  <cp:version/>
  <cp:contentType/>
  <cp:contentStatus/>
</cp:coreProperties>
</file>